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MEZCHIPITE_SETIEMBRE_2022\CARPETA DE PEDIDOS\CARPETA DE PEDIDOS_2024\PEDIDO 7_JULIO_2024\PEDIDO CUADROS DE IPM\"/>
    </mc:Choice>
  </mc:AlternateContent>
  <xr:revisionPtr revIDLastSave="0" documentId="13_ncr:1_{C31AE01F-A138-4B28-8534-F5F96D925E09}" xr6:coauthVersionLast="47" xr6:coauthVersionMax="47" xr10:uidLastSave="{00000000-0000-0000-0000-000000000000}"/>
  <bookViews>
    <workbookView xWindow="-120" yWindow="-120" windowWidth="24240" windowHeight="13140" xr2:uid="{A9BE0089-93B3-4C5E-B998-BF67CB6219DD}"/>
  </bookViews>
  <sheets>
    <sheet name="Cuadro 7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E21" i="1" l="1"/>
  <c r="E16" i="1"/>
  <c r="E11" i="1"/>
  <c r="F11" i="1"/>
  <c r="F16" i="1"/>
  <c r="F21" i="1"/>
  <c r="G11" i="1"/>
  <c r="G16" i="1"/>
  <c r="G21" i="1"/>
  <c r="I11" i="1"/>
  <c r="I16" i="1"/>
  <c r="I21" i="1"/>
  <c r="H11" i="1"/>
  <c r="H16" i="1"/>
  <c r="H21" i="1"/>
  <c r="D11" i="1"/>
  <c r="D16" i="1"/>
  <c r="D21" i="1"/>
</calcChain>
</file>

<file path=xl/sharedStrings.xml><?xml version="1.0" encoding="utf-8"?>
<sst xmlns="http://schemas.openxmlformats.org/spreadsheetml/2006/main" count="24" uniqueCount="14">
  <si>
    <t>Área de residencia</t>
  </si>
  <si>
    <t>Dimensión</t>
  </si>
  <si>
    <r>
      <t xml:space="preserve">Total país </t>
    </r>
    <r>
      <rPr>
        <vertAlign val="superscript"/>
        <sz val="9"/>
        <color theme="1"/>
        <rFont val="Arial"/>
        <family val="2"/>
      </rPr>
      <t>1/</t>
    </r>
  </si>
  <si>
    <t>TOTAL</t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</si>
  <si>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>, Encuesta Permanente de Hogares  2016 4to trimestre.</t>
    </r>
  </si>
  <si>
    <r>
      <t xml:space="preserve">               </t>
    </r>
    <r>
      <rPr>
        <b/>
        <sz val="8"/>
        <color theme="1"/>
        <rFont val="Arial"/>
        <family val="2"/>
      </rPr>
      <t>INE</t>
    </r>
    <r>
      <rPr>
        <sz val="8"/>
        <color theme="1"/>
        <rFont val="Arial"/>
        <family val="2"/>
      </rPr>
      <t>, Encuesta Permanente de Hogares Continua (2017 - 2021) 4to trimestre.</t>
    </r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</si>
  <si>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 Boquerón y Alto Paraguay /No incluye a los trabajadores domésticos sin retiro.</t>
    </r>
  </si>
  <si>
    <r>
      <t>Contribución de dimensiones al M</t>
    </r>
    <r>
      <rPr>
        <b/>
        <vertAlign val="subscript"/>
        <sz val="10"/>
        <color theme="1"/>
        <rFont val="Arial"/>
        <family val="2"/>
      </rPr>
      <t>0</t>
    </r>
    <r>
      <rPr>
        <b/>
        <sz val="10"/>
        <color theme="1"/>
        <rFont val="Arial"/>
        <family val="2"/>
      </rPr>
      <t xml:space="preserve">  (2016 - 2021)</t>
    </r>
  </si>
  <si>
    <t>Educación</t>
  </si>
  <si>
    <t>Salud y Ambiente</t>
  </si>
  <si>
    <t>Trabajo y Seguridad Social</t>
  </si>
  <si>
    <t>Vivienda y Servicios</t>
  </si>
  <si>
    <t>URBANA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</si>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</sst>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/>
    </xf>
    <xf numFmtId="164" fontId="12" fillId="3" borderId="2" xfId="1" applyNumberFormat="1" applyFont="1" applyFill="1" applyBorder="1" applyAlignment="1">
      <alignment horizontal="center"/>
    </xf>
    <xf numFmtId="164" fontId="12" fillId="3" borderId="4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164" fontId="12" fillId="3" borderId="2" xfId="0" applyNumberFormat="1" applyFont="1" applyFill="1" applyBorder="1" applyAlignment="1">
      <alignment horizontal="center"/>
    </xf>
    <xf numFmtId="0" fontId="3" fillId="4" borderId="0" xfId="2" applyFill="1"/>
    <xf numFmtId="0" fontId="0" fillId="4" borderId="0" xfId="0" applyFill="1"/>
    <xf numFmtId="0" fontId="2" fillId="4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39" fontId="6" fillId="4" borderId="1" xfId="1" applyNumberFormat="1" applyFont="1" applyFill="1" applyBorder="1" applyAlignment="1">
      <alignment horizontal="center"/>
    </xf>
    <xf numFmtId="39" fontId="6" fillId="4" borderId="2" xfId="1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0" fontId="8" fillId="4" borderId="0" xfId="0" applyFont="1" applyFill="1"/>
    <xf numFmtId="0" fontId="8" fillId="4" borderId="3" xfId="0" applyFont="1" applyFill="1" applyBorder="1"/>
    <xf numFmtId="0" fontId="8" fillId="4" borderId="3" xfId="0" applyFont="1" applyFill="1" applyBorder="1" applyAlignment="1">
      <alignment horizontal="center"/>
    </xf>
    <xf numFmtId="39" fontId="8" fillId="4" borderId="0" xfId="0" applyNumberFormat="1" applyFont="1" applyFill="1"/>
    <xf numFmtId="0" fontId="10" fillId="4" borderId="0" xfId="0" applyFont="1" applyFill="1"/>
    <xf numFmtId="0" fontId="8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omez\Downloads\Anexos%20II%20tabulados_IPM%20py_2016_2021_I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opez.INE\AppData\Local\Microsoft\Windows\INetCache\Content.Outlook\5R69A3CX\TASAS_CONTRIBUCION_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opez.INE\AppData\Local\Microsoft\Windows\INetCache\Content.Outlook\5R69A3CX\TASAS_CONTRIBUCION_ARE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E8">
            <v>4.5059266090393102</v>
          </cell>
          <cell r="F8">
            <v>4.8959884643554696</v>
          </cell>
          <cell r="G8">
            <v>4.7802858352661097</v>
          </cell>
          <cell r="H8">
            <v>4.2214426994323704</v>
          </cell>
          <cell r="I8">
            <v>4.8166804313659668</v>
          </cell>
        </row>
        <row r="9">
          <cell r="E9">
            <v>7.9575929641723597</v>
          </cell>
          <cell r="F9">
            <v>8.1263742446899396</v>
          </cell>
          <cell r="G9">
            <v>7.7529067993164098</v>
          </cell>
          <cell r="H9">
            <v>7.0984539985656703</v>
          </cell>
          <cell r="I9">
            <v>8.0723428726196289</v>
          </cell>
        </row>
        <row r="10">
          <cell r="E10">
            <v>5.0127377510070801</v>
          </cell>
          <cell r="F10">
            <v>5.41031837463379</v>
          </cell>
          <cell r="G10">
            <v>5.8679628372192401</v>
          </cell>
          <cell r="H10">
            <v>6.0760259628295898</v>
          </cell>
          <cell r="I10">
            <v>5.8974013328552246</v>
          </cell>
        </row>
        <row r="11">
          <cell r="E11">
            <v>5.1063275337219203</v>
          </cell>
          <cell r="F11">
            <v>6.6480369567871103</v>
          </cell>
          <cell r="G11">
            <v>5.7855095863342303</v>
          </cell>
          <cell r="H11">
            <v>6.1406602859497097</v>
          </cell>
          <cell r="I11">
            <v>4.9527668952941895</v>
          </cell>
        </row>
        <row r="12">
          <cell r="E12">
            <v>4.5614681243896502</v>
          </cell>
          <cell r="F12">
            <v>4.3595728874206499</v>
          </cell>
          <cell r="G12">
            <v>4.5474748611450204</v>
          </cell>
          <cell r="H12">
            <v>4.0033869743347203</v>
          </cell>
          <cell r="I12">
            <v>4.2031040191650391</v>
          </cell>
        </row>
        <row r="13">
          <cell r="E13">
            <v>8.3880023956298793</v>
          </cell>
          <cell r="F13">
            <v>7.3381023406982404</v>
          </cell>
          <cell r="G13">
            <v>7.6165299415588397</v>
          </cell>
          <cell r="H13">
            <v>7.4249563217163104</v>
          </cell>
          <cell r="I13">
            <v>7.1936483383178711</v>
          </cell>
        </row>
        <row r="14">
          <cell r="E14">
            <v>11.362938880920399</v>
          </cell>
          <cell r="F14">
            <v>11.882376670837401</v>
          </cell>
          <cell r="G14">
            <v>11.5689182281494</v>
          </cell>
          <cell r="H14">
            <v>11.781836509704601</v>
          </cell>
          <cell r="I14">
            <v>11.238064765930176</v>
          </cell>
        </row>
        <row r="15">
          <cell r="E15">
            <v>1.46939408779144</v>
          </cell>
          <cell r="F15">
            <v>1.54395627975464</v>
          </cell>
          <cell r="G15">
            <v>1.57842564582825</v>
          </cell>
          <cell r="H15">
            <v>1.9104137420654299</v>
          </cell>
          <cell r="I15">
            <v>2.1465456485748291</v>
          </cell>
        </row>
        <row r="16">
          <cell r="E16">
            <v>2.8290944099426301</v>
          </cell>
          <cell r="F16">
            <v>2.6997511386871298</v>
          </cell>
          <cell r="G16">
            <v>2.63779973983765</v>
          </cell>
          <cell r="H16">
            <v>3.7734897136688201</v>
          </cell>
          <cell r="I16">
            <v>3.5817122459411621</v>
          </cell>
        </row>
        <row r="17">
          <cell r="E17">
            <v>2.3134498596191402</v>
          </cell>
          <cell r="F17">
            <v>2.4356276988983199</v>
          </cell>
          <cell r="G17">
            <v>2.34335160255432</v>
          </cell>
          <cell r="H17">
            <v>2.1297473907470699</v>
          </cell>
          <cell r="I17">
            <v>2.2157115936279297</v>
          </cell>
        </row>
        <row r="18">
          <cell r="E18">
            <v>11.2780199050903</v>
          </cell>
          <cell r="F18">
            <v>11.428704261779799</v>
          </cell>
          <cell r="G18">
            <v>11.7553653717041</v>
          </cell>
          <cell r="H18">
            <v>12.0453844070435</v>
          </cell>
          <cell r="I18">
            <v>12.325492858886719</v>
          </cell>
        </row>
        <row r="19">
          <cell r="E19">
            <v>1.5050753355026201</v>
          </cell>
          <cell r="F19">
            <v>1.37590944766998</v>
          </cell>
          <cell r="G19">
            <v>1.2656271457672099</v>
          </cell>
          <cell r="H19">
            <v>1.43293988704681</v>
          </cell>
          <cell r="I19">
            <v>1.1403744220733643</v>
          </cell>
        </row>
        <row r="20">
          <cell r="E20">
            <v>7.7537298202514604</v>
          </cell>
          <cell r="F20">
            <v>6.6867303848266602</v>
          </cell>
          <cell r="G20">
            <v>6.3374953269958496</v>
          </cell>
          <cell r="H20">
            <v>6.4623875617981001</v>
          </cell>
          <cell r="I20">
            <v>5.9167051315307617</v>
          </cell>
        </row>
        <row r="21">
          <cell r="E21">
            <v>7.3982558250427202</v>
          </cell>
          <cell r="F21">
            <v>6.1665244102478001</v>
          </cell>
          <cell r="G21">
            <v>6.7463088035583496</v>
          </cell>
          <cell r="H21">
            <v>5.8166451454162598</v>
          </cell>
          <cell r="I21">
            <v>7.1498827934265137</v>
          </cell>
        </row>
        <row r="22">
          <cell r="E22">
            <v>18.557981491088899</v>
          </cell>
          <cell r="F22">
            <v>19.0020236968994</v>
          </cell>
          <cell r="G22">
            <v>19.4160346984863</v>
          </cell>
          <cell r="H22">
            <v>19.682228088378899</v>
          </cell>
          <cell r="I22">
            <v>19.149562835693359</v>
          </cell>
        </row>
        <row r="24">
          <cell r="E24">
            <v>6.2885718345642099</v>
          </cell>
          <cell r="F24">
            <v>6.5483708381652797</v>
          </cell>
          <cell r="G24">
            <v>6.2208495140075701</v>
          </cell>
          <cell r="H24">
            <v>5.6884741783142099</v>
          </cell>
          <cell r="I24">
            <v>6.5888962745666504</v>
          </cell>
        </row>
        <row r="25">
          <cell r="E25">
            <v>10.695635795593301</v>
          </cell>
          <cell r="F25">
            <v>12.068301200866699</v>
          </cell>
          <cell r="G25">
            <v>9.5422220230102504</v>
          </cell>
          <cell r="H25">
            <v>9.0479450225830096</v>
          </cell>
          <cell r="I25">
            <v>10.825277328491211</v>
          </cell>
        </row>
        <row r="26">
          <cell r="E26">
            <v>4.8531823158264196</v>
          </cell>
          <cell r="F26">
            <v>4.60262155532837</v>
          </cell>
          <cell r="G26">
            <v>5.7102251052856401</v>
          </cell>
          <cell r="H26">
            <v>6.6825304031372097</v>
          </cell>
          <cell r="I26">
            <v>5.271697998046875</v>
          </cell>
        </row>
        <row r="27">
          <cell r="E27">
            <v>5.8134179115295401</v>
          </cell>
          <cell r="F27">
            <v>6.848876953125</v>
          </cell>
          <cell r="G27">
            <v>6.0789337158203098</v>
          </cell>
          <cell r="H27">
            <v>6.6488227844238299</v>
          </cell>
          <cell r="I27">
            <v>5.8574118614196777</v>
          </cell>
        </row>
        <row r="28">
          <cell r="E28">
            <v>3.2519681453704798</v>
          </cell>
          <cell r="F28">
            <v>3.3001925945282</v>
          </cell>
          <cell r="G28">
            <v>3.77540135383606</v>
          </cell>
          <cell r="H28">
            <v>2.9743273258209202</v>
          </cell>
          <cell r="I28">
            <v>3.5595800876617432</v>
          </cell>
        </row>
        <row r="29">
          <cell r="E29">
            <v>4.4608650207519496</v>
          </cell>
          <cell r="F29">
            <v>3.85838723182678</v>
          </cell>
          <cell r="G29">
            <v>4.0699229240417498</v>
          </cell>
          <cell r="H29">
            <v>3.62530541419983</v>
          </cell>
          <cell r="I29">
            <v>4.1939296722412109</v>
          </cell>
        </row>
        <row r="30">
          <cell r="E30">
            <v>8.6318464279174805</v>
          </cell>
          <cell r="F30">
            <v>9.5159940719604492</v>
          </cell>
          <cell r="G30">
            <v>9.8026371002197301</v>
          </cell>
          <cell r="H30">
            <v>9.0523967742919904</v>
          </cell>
          <cell r="I30">
            <v>9.3212709426879883</v>
          </cell>
        </row>
        <row r="31">
          <cell r="E31">
            <v>2.7281370162963898</v>
          </cell>
          <cell r="F31">
            <v>2.7416918277740501</v>
          </cell>
          <cell r="G31">
            <v>2.7784883975982702</v>
          </cell>
          <cell r="H31">
            <v>3.3666014671325701</v>
          </cell>
          <cell r="I31">
            <v>3.9946184158325195</v>
          </cell>
        </row>
        <row r="32">
          <cell r="E32">
            <v>3.5333449840545699</v>
          </cell>
          <cell r="F32">
            <v>3.7756810188293501</v>
          </cell>
          <cell r="G32">
            <v>2.7658336162567099</v>
          </cell>
          <cell r="H32">
            <v>4.2278385162353498</v>
          </cell>
          <cell r="I32">
            <v>3.8760068416595459</v>
          </cell>
        </row>
        <row r="33">
          <cell r="E33">
            <v>3.2823109626770002</v>
          </cell>
          <cell r="F33">
            <v>2.8952341079711901</v>
          </cell>
          <cell r="G33">
            <v>2.4604403972625701</v>
          </cell>
          <cell r="H33">
            <v>2.1465694904327401</v>
          </cell>
          <cell r="I33">
            <v>2.5303537845611572</v>
          </cell>
        </row>
        <row r="34">
          <cell r="E34">
            <v>12.088941574096699</v>
          </cell>
          <cell r="F34">
            <v>12.401317596435501</v>
          </cell>
          <cell r="G34">
            <v>12.912804603576699</v>
          </cell>
          <cell r="H34">
            <v>12.558066368103001</v>
          </cell>
          <cell r="I34">
            <v>12.765833854675293</v>
          </cell>
        </row>
        <row r="35">
          <cell r="E35">
            <v>2.02811551094055</v>
          </cell>
          <cell r="F35">
            <v>1.7041444778442401</v>
          </cell>
          <cell r="G35">
            <v>1.7858074903488199</v>
          </cell>
          <cell r="H35">
            <v>1.6483013629913299</v>
          </cell>
          <cell r="I35">
            <v>1.192334771156311</v>
          </cell>
        </row>
        <row r="36">
          <cell r="E36">
            <v>5.4802160263061497</v>
          </cell>
          <cell r="F36">
            <v>4.9719371795654297</v>
          </cell>
          <cell r="G36">
            <v>5.0575494766235396</v>
          </cell>
          <cell r="H36">
            <v>6.4284119606018102</v>
          </cell>
          <cell r="I36">
            <v>4.6031637191772461</v>
          </cell>
        </row>
        <row r="37">
          <cell r="E37">
            <v>10.359935760498001</v>
          </cell>
          <cell r="F37">
            <v>7.6858005523681596</v>
          </cell>
          <cell r="G37">
            <v>8.4955215454101598</v>
          </cell>
          <cell r="H37">
            <v>8.9475383758544904</v>
          </cell>
          <cell r="I37">
            <v>10.142880439758301</v>
          </cell>
        </row>
        <row r="38">
          <cell r="E38">
            <v>16.5035076141357</v>
          </cell>
          <cell r="F38">
            <v>17.081447601318398</v>
          </cell>
          <cell r="G38">
            <v>18.543359756469702</v>
          </cell>
          <cell r="H38">
            <v>16.9568691253662</v>
          </cell>
          <cell r="I38">
            <v>15.276740074157715</v>
          </cell>
        </row>
        <row r="40">
          <cell r="E40">
            <v>3.7306957244872998</v>
          </cell>
          <cell r="F40">
            <v>4.2103190422058097</v>
          </cell>
          <cell r="G40">
            <v>4.1661400794982901</v>
          </cell>
          <cell r="H40">
            <v>3.6346366405487101</v>
          </cell>
          <cell r="I40">
            <v>3.9990341663360596</v>
          </cell>
        </row>
        <row r="41">
          <cell r="E41">
            <v>6.7668824195861799</v>
          </cell>
          <cell r="F41">
            <v>6.49063968658447</v>
          </cell>
          <cell r="G41">
            <v>6.9900798797607404</v>
          </cell>
          <cell r="H41">
            <v>6.3186669349670401</v>
          </cell>
          <cell r="I41">
            <v>6.8022222518920898</v>
          </cell>
        </row>
        <row r="42">
          <cell r="E42">
            <v>5.0821251869201696</v>
          </cell>
          <cell r="F42">
            <v>5.7454786300659197</v>
          </cell>
          <cell r="G42">
            <v>5.9352097511291504</v>
          </cell>
          <cell r="H42">
            <v>5.8334264755248997</v>
          </cell>
          <cell r="I42">
            <v>6.1860814094543457</v>
          </cell>
        </row>
        <row r="43">
          <cell r="E43">
            <v>4.7988300323486301</v>
          </cell>
          <cell r="F43">
            <v>6.56469631195068</v>
          </cell>
          <cell r="G43">
            <v>5.6604161262512198</v>
          </cell>
          <cell r="H43">
            <v>5.9373979568481401</v>
          </cell>
          <cell r="I43">
            <v>4.5353913307189941</v>
          </cell>
        </row>
        <row r="44">
          <cell r="E44">
            <v>5.1309394836425799</v>
          </cell>
          <cell r="F44">
            <v>4.79917192459106</v>
          </cell>
          <cell r="G44">
            <v>4.8766283988952601</v>
          </cell>
          <cell r="H44">
            <v>4.4150056838989302</v>
          </cell>
          <cell r="I44">
            <v>4.500007152557373</v>
          </cell>
        </row>
        <row r="45">
          <cell r="E45">
            <v>10.0958242416382</v>
          </cell>
          <cell r="F45">
            <v>8.7820377349853498</v>
          </cell>
          <cell r="G45">
            <v>9.1285314559936506</v>
          </cell>
          <cell r="H45">
            <v>8.9447984695434606</v>
          </cell>
          <cell r="I45">
            <v>8.5776271820068359</v>
          </cell>
        </row>
        <row r="46">
          <cell r="E46">
            <v>12.550627708435099</v>
          </cell>
          <cell r="F46">
            <v>12.864326477050801</v>
          </cell>
          <cell r="G46">
            <v>12.3219261169434</v>
          </cell>
          <cell r="H46">
            <v>12.873598098754901</v>
          </cell>
          <cell r="I46">
            <v>12.122414588928223</v>
          </cell>
        </row>
        <row r="47">
          <cell r="E47">
            <v>0.92199629545211803</v>
          </cell>
          <cell r="F47">
            <v>1.04694640636444</v>
          </cell>
          <cell r="G47">
            <v>1.06681072711945</v>
          </cell>
          <cell r="H47">
            <v>1.3279455900192301</v>
          </cell>
          <cell r="I47">
            <v>1.2939004898071289</v>
          </cell>
        </row>
        <row r="48">
          <cell r="E48">
            <v>2.5228323936462398</v>
          </cell>
          <cell r="F48">
            <v>2.25328540802002</v>
          </cell>
          <cell r="G48">
            <v>2.5832159519195601</v>
          </cell>
          <cell r="H48">
            <v>3.5917520523071298</v>
          </cell>
          <cell r="I48">
            <v>3.4459333419799805</v>
          </cell>
        </row>
        <row r="49">
          <cell r="E49">
            <v>1.8921147584915201</v>
          </cell>
          <cell r="F49">
            <v>2.2449104785919198</v>
          </cell>
          <cell r="G49">
            <v>2.2934339046478298</v>
          </cell>
          <cell r="H49">
            <v>2.12301874160767</v>
          </cell>
          <cell r="I49">
            <v>2.0705451965332031</v>
          </cell>
        </row>
        <row r="50">
          <cell r="E50">
            <v>10.9253702163696</v>
          </cell>
          <cell r="F50">
            <v>11.0251111984253</v>
          </cell>
          <cell r="G50">
            <v>11.2619218826294</v>
          </cell>
          <cell r="H50">
            <v>11.840314865112299</v>
          </cell>
          <cell r="I50">
            <v>12.122333526611328</v>
          </cell>
        </row>
        <row r="51">
          <cell r="E51">
            <v>1.2776173353195199</v>
          </cell>
          <cell r="F51">
            <v>1.2397056818008401</v>
          </cell>
          <cell r="G51">
            <v>1.04386210441589</v>
          </cell>
          <cell r="H51">
            <v>1.34679615497589</v>
          </cell>
          <cell r="I51">
            <v>1.1164015531539917</v>
          </cell>
        </row>
        <row r="52">
          <cell r="E52">
            <v>8.7424278259277308</v>
          </cell>
          <cell r="F52">
            <v>7.3982973098754901</v>
          </cell>
          <cell r="G52">
            <v>6.8831663131713903</v>
          </cell>
          <cell r="H52">
            <v>6.4759778976440403</v>
          </cell>
          <cell r="I52">
            <v>6.522733211517334</v>
          </cell>
        </row>
        <row r="53">
          <cell r="E53">
            <v>6.11029052734375</v>
          </cell>
          <cell r="F53">
            <v>5.5360884666442898</v>
          </cell>
          <cell r="G53">
            <v>6.0005779266357404</v>
          </cell>
          <cell r="H53">
            <v>4.5643029212951696</v>
          </cell>
          <cell r="I53">
            <v>5.7690043449401855</v>
          </cell>
        </row>
        <row r="54">
          <cell r="E54">
            <v>19.451423645019499</v>
          </cell>
          <cell r="F54">
            <v>19.798984527587901</v>
          </cell>
          <cell r="G54">
            <v>19.7880764007568</v>
          </cell>
          <cell r="H54">
            <v>20.7723579406738</v>
          </cell>
          <cell r="I54">
            <v>20.936365127563477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_26_nac"/>
    </sheetNames>
    <sheetDataSet>
      <sheetData sheetId="0" refreshError="1">
        <row r="2">
          <cell r="B2">
            <v>5.2475566864013672</v>
          </cell>
        </row>
        <row r="3">
          <cell r="B3">
            <v>6.8269953727722168</v>
          </cell>
        </row>
        <row r="4">
          <cell r="B4">
            <v>6.9443783760070801</v>
          </cell>
        </row>
        <row r="5">
          <cell r="B5">
            <v>5.3841071128845215</v>
          </cell>
        </row>
        <row r="6">
          <cell r="B6">
            <v>3.7291362285614014</v>
          </cell>
        </row>
        <row r="7">
          <cell r="B7">
            <v>6.7516121864318848</v>
          </cell>
        </row>
        <row r="8">
          <cell r="B8">
            <v>11.736861228942871</v>
          </cell>
        </row>
        <row r="9">
          <cell r="B9">
            <v>1.7023988962173462</v>
          </cell>
        </row>
        <row r="10">
          <cell r="B10">
            <v>2.6554391384124756</v>
          </cell>
        </row>
        <row r="11">
          <cell r="B11">
            <v>2.6108736991882324</v>
          </cell>
        </row>
        <row r="12">
          <cell r="B12">
            <v>12.36870288848877</v>
          </cell>
        </row>
        <row r="13">
          <cell r="B13">
            <v>0.98699134588241577</v>
          </cell>
        </row>
        <row r="14">
          <cell r="B14">
            <v>6.4306507110595703</v>
          </cell>
        </row>
        <row r="15">
          <cell r="B15">
            <v>6.8306550979614258</v>
          </cell>
        </row>
        <row r="16">
          <cell r="B16">
            <v>19.793638229370117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_26_area"/>
    </sheetNames>
    <sheetDataSet>
      <sheetData sheetId="0" refreshError="1">
        <row r="2">
          <cell r="B2">
            <v>5.8771991729736328</v>
          </cell>
        </row>
        <row r="3">
          <cell r="B3">
            <v>9.2661800384521484</v>
          </cell>
        </row>
        <row r="4">
          <cell r="B4">
            <v>6.5459408760070801</v>
          </cell>
        </row>
        <row r="5">
          <cell r="B5">
            <v>6.6769123077392578</v>
          </cell>
        </row>
        <row r="6">
          <cell r="B6">
            <v>3.1149835586547852</v>
          </cell>
        </row>
        <row r="7">
          <cell r="B7">
            <v>4.2809309959411621</v>
          </cell>
        </row>
        <row r="8">
          <cell r="B8">
            <v>8.9760980606079102</v>
          </cell>
        </row>
        <row r="9">
          <cell r="B9">
            <v>2.8987510204315186</v>
          </cell>
        </row>
        <row r="10">
          <cell r="B10">
            <v>2.207611083984375</v>
          </cell>
        </row>
        <row r="11">
          <cell r="B11">
            <v>3.6159579753875732</v>
          </cell>
        </row>
        <row r="12">
          <cell r="B12">
            <v>12.827265739440918</v>
          </cell>
        </row>
        <row r="13">
          <cell r="B13">
            <v>1.0320050716400146</v>
          </cell>
        </row>
        <row r="14">
          <cell r="B14">
            <v>5.4543318748474121</v>
          </cell>
        </row>
        <row r="15">
          <cell r="B15">
            <v>11.57956600189209</v>
          </cell>
        </row>
        <row r="16">
          <cell r="B16">
            <v>15.64626407623291</v>
          </cell>
        </row>
        <row r="17">
          <cell r="B17">
            <v>5.0239119529724121</v>
          </cell>
        </row>
        <row r="18">
          <cell r="B18">
            <v>5.9606156349182129</v>
          </cell>
        </row>
        <row r="19">
          <cell r="B19">
            <v>7.0859003067016602</v>
          </cell>
        </row>
        <row r="20">
          <cell r="B20">
            <v>4.9249124526977539</v>
          </cell>
        </row>
        <row r="21">
          <cell r="B21">
            <v>3.9472787380218506</v>
          </cell>
        </row>
        <row r="22">
          <cell r="B22">
            <v>7.6291790008544922</v>
          </cell>
        </row>
        <row r="23">
          <cell r="B23">
            <v>12.717463493347168</v>
          </cell>
        </row>
        <row r="24">
          <cell r="B24">
            <v>1.2774637937545776</v>
          </cell>
        </row>
        <row r="25">
          <cell r="B25">
            <v>2.8145039081573486</v>
          </cell>
        </row>
        <row r="26">
          <cell r="B26">
            <v>2.2538754940032959</v>
          </cell>
        </row>
        <row r="27">
          <cell r="B27">
            <v>12.205824851989746</v>
          </cell>
        </row>
        <row r="28">
          <cell r="B28">
            <v>0.97100275754928589</v>
          </cell>
        </row>
        <row r="29">
          <cell r="B29">
            <v>6.7774314880371094</v>
          </cell>
        </row>
        <row r="30">
          <cell r="B30">
            <v>5.1438789367675781</v>
          </cell>
        </row>
        <row r="31">
          <cell r="B31">
            <v>21.266754150390625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F455-7307-4A8A-AFAE-3D6730332057}">
  <dimension ref="B1:I24"/>
  <sheetViews>
    <sheetView tabSelected="1" workbookViewId="0">
      <selection activeCell="P10" sqref="P10"/>
    </sheetView>
  </sheetViews>
  <sheetFormatPr baseColWidth="10" defaultColWidth="11.42578125" defaultRowHeight="15" x14ac:dyDescent="0.25"/>
  <cols>
    <col min="1" max="1" width="4.7109375" style="12" customWidth="1"/>
    <col min="2" max="2" width="26.7109375" style="12" customWidth="1"/>
    <col min="3" max="3" width="38.7109375" style="12" customWidth="1"/>
    <col min="4" max="9" width="10.7109375" style="12" customWidth="1"/>
    <col min="10" max="16384" width="11.42578125" style="12"/>
  </cols>
  <sheetData>
    <row r="1" spans="2:9" ht="19.5" customHeight="1" x14ac:dyDescent="0.25">
      <c r="B1" s="11"/>
    </row>
    <row r="3" spans="2:9" ht="14.25" customHeight="1" x14ac:dyDescent="0.25">
      <c r="B3" s="24" t="s">
        <v>7</v>
      </c>
      <c r="C3" s="24"/>
      <c r="D3" s="24"/>
      <c r="E3" s="24"/>
      <c r="F3" s="24"/>
      <c r="G3" s="24"/>
      <c r="H3" s="24"/>
      <c r="I3" s="24"/>
    </row>
    <row r="4" spans="2:9" ht="15" customHeight="1" x14ac:dyDescent="0.25">
      <c r="B4" s="24"/>
      <c r="C4" s="24"/>
      <c r="D4" s="24"/>
      <c r="E4" s="24"/>
      <c r="F4" s="24"/>
      <c r="G4" s="24"/>
      <c r="H4" s="24"/>
      <c r="I4" s="24"/>
    </row>
    <row r="6" spans="2:9" s="13" customFormat="1" ht="18.75" customHeight="1" x14ac:dyDescent="0.25">
      <c r="B6" s="1" t="s">
        <v>0</v>
      </c>
      <c r="C6" s="3" t="s">
        <v>1</v>
      </c>
      <c r="D6" s="1">
        <v>2016</v>
      </c>
      <c r="E6" s="1">
        <v>2017</v>
      </c>
      <c r="F6" s="1">
        <v>2018</v>
      </c>
      <c r="G6" s="1">
        <v>2019</v>
      </c>
      <c r="H6" s="2">
        <v>2020</v>
      </c>
      <c r="I6" s="1">
        <v>2021</v>
      </c>
    </row>
    <row r="7" spans="2:9" ht="14.25" customHeight="1" x14ac:dyDescent="0.25">
      <c r="B7" s="25" t="s">
        <v>2</v>
      </c>
      <c r="C7" s="14" t="s">
        <v>8</v>
      </c>
      <c r="D7" s="15">
        <f>+[1]Cuadro_6!E8+[1]Cuadro_6!E9+[1]Cuadro_6!E10</f>
        <v>17.47625732421875</v>
      </c>
      <c r="E7" s="15">
        <f>+[1]Cuadro_6!F8+[1]Cuadro_6!F9+[1]Cuadro_6!F10</f>
        <v>18.432681083679199</v>
      </c>
      <c r="F7" s="15">
        <f>+[1]Cuadro_6!G8+[1]Cuadro_6!G9+[1]Cuadro_6!G10</f>
        <v>18.401155471801758</v>
      </c>
      <c r="G7" s="15">
        <f>+[1]Cuadro_6!H8+[1]Cuadro_6!H9+[1]Cuadro_6!H10</f>
        <v>17.39592266082763</v>
      </c>
      <c r="H7" s="16">
        <f>+[1]Cuadro_6!I8+[1]Cuadro_6!I9+[1]Cuadro_6!I10</f>
        <v>18.78642463684082</v>
      </c>
      <c r="I7" s="15">
        <f>+[2]Contrib_26_nac!$B$2+[2]Contrib_26_nac!$B$3+[2]Contrib_26_nac!$B$4</f>
        <v>19.018930435180664</v>
      </c>
    </row>
    <row r="8" spans="2:9" ht="14.25" customHeight="1" x14ac:dyDescent="0.25">
      <c r="B8" s="25"/>
      <c r="C8" s="14" t="s">
        <v>9</v>
      </c>
      <c r="D8" s="15">
        <f>+[1]Cuadro_6!E11+[1]Cuadro_6!E12+[1]Cuadro_6!E13+[1]Cuadro_6!E14</f>
        <v>29.418736934661847</v>
      </c>
      <c r="E8" s="15">
        <f>+[1]Cuadro_6!F11+[1]Cuadro_6!F12+[1]Cuadro_6!F13+[1]Cuadro_6!F14</f>
        <v>30.228088855743401</v>
      </c>
      <c r="F8" s="15">
        <f>+[1]Cuadro_6!G11+[1]Cuadro_6!G12+[1]Cuadro_6!G13+[1]Cuadro_6!G14</f>
        <v>29.518432617187493</v>
      </c>
      <c r="G8" s="15">
        <f>+[1]Cuadro_6!H11+[1]Cuadro_6!H12+[1]Cuadro_6!H13+[1]Cuadro_6!H14</f>
        <v>29.35084009170534</v>
      </c>
      <c r="H8" s="16">
        <f>+[1]Cuadro_6!I11+[1]Cuadro_6!I12+[1]Cuadro_6!I13+[1]Cuadro_6!I14</f>
        <v>27.587584018707275</v>
      </c>
      <c r="I8" s="15">
        <f>+[2]Contrib_26_nac!$B$5+[2]Contrib_26_nac!$B$6+[2]Contrib_26_nac!$B$7+[2]Contrib_26_nac!$B$8</f>
        <v>27.601716756820679</v>
      </c>
    </row>
    <row r="9" spans="2:9" x14ac:dyDescent="0.25">
      <c r="B9" s="25"/>
      <c r="C9" s="17" t="s">
        <v>10</v>
      </c>
      <c r="D9" s="15">
        <f>+[1]Cuadro_6!E15+[1]Cuadro_6!E16+[1]Cuadro_6!E17+[1]Cuadro_6!E18+[1]Cuadro_6!E19</f>
        <v>19.395033597946131</v>
      </c>
      <c r="E9" s="15">
        <f>+[1]Cuadro_6!F15+[1]Cuadro_6!F16+[1]Cuadro_6!F17+[1]Cuadro_6!F18+[1]Cuadro_6!F19</f>
        <v>19.483948826789867</v>
      </c>
      <c r="F9" s="15">
        <f>+[1]Cuadro_6!G15+[1]Cuadro_6!G16+[1]Cuadro_6!G17+[1]Cuadro_6!G18+[1]Cuadro_6!G19</f>
        <v>19.580569505691528</v>
      </c>
      <c r="G9" s="15">
        <f>+[1]Cuadro_6!H15+[1]Cuadro_6!H16+[1]Cuadro_6!H17+[1]Cuadro_6!H18+[1]Cuadro_6!H19</f>
        <v>21.29197514057163</v>
      </c>
      <c r="H9" s="16">
        <f>+[1]Cuadro_6!I15+[1]Cuadro_6!I16+[1]Cuadro_6!I17+[1]Cuadro_6!I18+[1]Cuadro_6!I19</f>
        <v>21.409836769104004</v>
      </c>
      <c r="I9" s="15">
        <f>+[2]Contrib_26_nac!$B$9+[2]Contrib_26_nac!$B$10+[2]Contrib_26_nac!$B$11+[2]Contrib_26_nac!$B$12+[2]Contrib_26_nac!$B$13</f>
        <v>20.32440596818924</v>
      </c>
    </row>
    <row r="10" spans="2:9" x14ac:dyDescent="0.25">
      <c r="B10" s="25"/>
      <c r="C10" s="17" t="s">
        <v>11</v>
      </c>
      <c r="D10" s="15">
        <f>+[1]Cuadro_6!E20+[1]Cuadro_6!E21+[1]Cuadro_6!E22</f>
        <v>33.709967136383078</v>
      </c>
      <c r="E10" s="15">
        <f>+[1]Cuadro_6!F20+[1]Cuadro_6!F21+[1]Cuadro_6!F22</f>
        <v>31.855278491973859</v>
      </c>
      <c r="F10" s="15">
        <f>+[1]Cuadro_6!G20+[1]Cuadro_6!G21+[1]Cuadro_6!G22</f>
        <v>32.499838829040499</v>
      </c>
      <c r="G10" s="15">
        <f>+[1]Cuadro_6!H20+[1]Cuadro_6!H21+[1]Cuadro_6!H22</f>
        <v>31.961260795593258</v>
      </c>
      <c r="H10" s="16">
        <f>+[1]Cuadro_6!I20+[1]Cuadro_6!I21+[1]Cuadro_6!I22</f>
        <v>32.216150760650635</v>
      </c>
      <c r="I10" s="15">
        <f>+[2]Contrib_26_nac!$B$14+[2]Contrib_26_nac!$B$15+[2]Contrib_26_nac!$B$16</f>
        <v>33.054944038391113</v>
      </c>
    </row>
    <row r="11" spans="2:9" x14ac:dyDescent="0.25">
      <c r="B11" s="25"/>
      <c r="C11" s="4" t="s">
        <v>3</v>
      </c>
      <c r="D11" s="5">
        <f t="shared" ref="D11:G11" si="0">+SUM(D7:D10)</f>
        <v>99.99999499320981</v>
      </c>
      <c r="E11" s="5">
        <f t="shared" si="0"/>
        <v>99.999997258186326</v>
      </c>
      <c r="F11" s="5">
        <f t="shared" si="0"/>
        <v>99.999996423721285</v>
      </c>
      <c r="G11" s="5">
        <f t="shared" si="0"/>
        <v>99.999998688697872</v>
      </c>
      <c r="H11" s="6">
        <f>+H10+H9+H8+H7</f>
        <v>99.999996185302734</v>
      </c>
      <c r="I11" s="7">
        <f>SUM(I7:I10)</f>
        <v>99.999997198581696</v>
      </c>
    </row>
    <row r="12" spans="2:9" ht="14.25" customHeight="1" x14ac:dyDescent="0.25">
      <c r="B12" s="25" t="s">
        <v>12</v>
      </c>
      <c r="C12" s="14" t="s">
        <v>8</v>
      </c>
      <c r="D12" s="15">
        <f>+[1]Cuadro_6!E24+[1]Cuadro_6!E25+[1]Cuadro_6!E26</f>
        <v>21.837389945983929</v>
      </c>
      <c r="E12" s="15">
        <f>+[1]Cuadro_6!F24+[1]Cuadro_6!F25+[1]Cuadro_6!F26</f>
        <v>23.219293594360348</v>
      </c>
      <c r="F12" s="15">
        <f>+[1]Cuadro_6!G24+[1]Cuadro_6!G25+[1]Cuadro_6!G26</f>
        <v>21.47329664230346</v>
      </c>
      <c r="G12" s="15">
        <f>+[1]Cuadro_6!H24+[1]Cuadro_6!H25+[1]Cuadro_6!H26</f>
        <v>21.418949604034431</v>
      </c>
      <c r="H12" s="16">
        <f>+[1]Cuadro_6!I24+[1]Cuadro_6!I25+[1]Cuadro_6!I26</f>
        <v>22.685871601104736</v>
      </c>
      <c r="I12" s="15">
        <f>+[3]Contrib_26_area!$B$2+[3]Contrib_26_area!$B$3+[3]Contrib_26_area!$B$4</f>
        <v>21.689320087432861</v>
      </c>
    </row>
    <row r="13" spans="2:9" ht="14.25" customHeight="1" x14ac:dyDescent="0.25">
      <c r="B13" s="25"/>
      <c r="C13" s="14" t="s">
        <v>9</v>
      </c>
      <c r="D13" s="15">
        <f>+[1]Cuadro_6!E27+[1]Cuadro_6!E28+[1]Cuadro_6!E29+[1]Cuadro_6!E30</f>
        <v>22.158097505569451</v>
      </c>
      <c r="E13" s="15">
        <f>+[1]Cuadro_6!F27+[1]Cuadro_6!F28+[1]Cuadro_6!F29+[1]Cuadro_6!F30</f>
        <v>23.52345085144043</v>
      </c>
      <c r="F13" s="15">
        <f>+[1]Cuadro_6!G27+[1]Cuadro_6!G28+[1]Cuadro_6!G29+[1]Cuadro_6!G30</f>
        <v>23.72689509391785</v>
      </c>
      <c r="G13" s="15">
        <f>+[1]Cuadro_6!H27+[1]Cuadro_6!H28+[1]Cuadro_6!H29+[1]Cuadro_6!H30</f>
        <v>22.300852298736572</v>
      </c>
      <c r="H13" s="16">
        <f>+[1]Cuadro_6!I27+[1]Cuadro_6!I28+[1]Cuadro_6!I29+[1]Cuadro_6!I30</f>
        <v>22.93219256401062</v>
      </c>
      <c r="I13" s="15">
        <f>+[3]Contrib_26_area!$B$5+[3]Contrib_26_area!$B$6+[3]Contrib_26_area!$B$7+[3]Contrib_26_area!$B$8</f>
        <v>23.048924922943115</v>
      </c>
    </row>
    <row r="14" spans="2:9" x14ac:dyDescent="0.25">
      <c r="B14" s="25"/>
      <c r="C14" s="17" t="s">
        <v>10</v>
      </c>
      <c r="D14" s="15">
        <f>+[1]Cuadro_6!E31+[1]Cuadro_6!E32+[1]Cuadro_6!E33+[1]Cuadro_6!E34+[1]Cuadro_6!E35</f>
        <v>23.660850048065207</v>
      </c>
      <c r="E14" s="15">
        <f>+[1]Cuadro_6!F31+[1]Cuadro_6!F32+[1]Cuadro_6!F33+[1]Cuadro_6!F34+[1]Cuadro_6!F35</f>
        <v>23.518069028854327</v>
      </c>
      <c r="F14" s="15">
        <f>+[1]Cuadro_6!G31+[1]Cuadro_6!G32+[1]Cuadro_6!G33+[1]Cuadro_6!G34+[1]Cuadro_6!G35</f>
        <v>22.703374505043069</v>
      </c>
      <c r="G14" s="15">
        <f>+[1]Cuadro_6!H31+[1]Cuadro_6!H32+[1]Cuadro_6!H33+[1]Cuadro_6!H34+[1]Cuadro_6!H35</f>
        <v>23.947377204894988</v>
      </c>
      <c r="H14" s="16">
        <f>+[1]Cuadro_6!I31+[1]Cuadro_6!I32+[1]Cuadro_6!I33+[1]Cuadro_6!I34+[1]Cuadro_6!I35</f>
        <v>24.359147667884827</v>
      </c>
      <c r="I14" s="15">
        <f>+[3]Contrib_26_area!$B$9+[3]Contrib_26_area!$B$10+[3]Contrib_26_area!$B$11+[3]Contrib_26_area!$B$12+[3]Contrib_26_area!$B$13</f>
        <v>22.581590890884399</v>
      </c>
    </row>
    <row r="15" spans="2:9" x14ac:dyDescent="0.25">
      <c r="B15" s="25"/>
      <c r="C15" s="17" t="s">
        <v>11</v>
      </c>
      <c r="D15" s="15">
        <f>+[1]Cuadro_6!E36+[1]Cuadro_6!E37+[1]Cuadro_6!E38</f>
        <v>32.343659400939849</v>
      </c>
      <c r="E15" s="15">
        <f>+[1]Cuadro_6!F36+[1]Cuadro_6!F37+[1]Cuadro_6!F38</f>
        <v>29.739185333251989</v>
      </c>
      <c r="F15" s="15">
        <f>+[1]Cuadro_6!G36+[1]Cuadro_6!G37+[1]Cuadro_6!G38</f>
        <v>32.096430778503404</v>
      </c>
      <c r="G15" s="15">
        <f>+[1]Cuadro_6!H36+[1]Cuadro_6!H37+[1]Cuadro_6!H38</f>
        <v>32.332819461822503</v>
      </c>
      <c r="H15" s="16">
        <f>+[1]Cuadro_6!I36+[1]Cuadro_6!I37+[1]Cuadro_6!I38</f>
        <v>30.022784233093262</v>
      </c>
      <c r="I15" s="15">
        <f>+[3]Contrib_26_area!$B$14+[3]Contrib_26_area!$B$15+[3]Contrib_26_area!$B$16</f>
        <v>32.680161952972412</v>
      </c>
    </row>
    <row r="16" spans="2:9" x14ac:dyDescent="0.25">
      <c r="B16" s="25"/>
      <c r="C16" s="4" t="s">
        <v>3</v>
      </c>
      <c r="D16" s="5">
        <f t="shared" ref="D16:G16" si="1">+SUM(D12:D15)</f>
        <v>99.999996900558443</v>
      </c>
      <c r="E16" s="5">
        <f t="shared" si="1"/>
        <v>99.999998807907104</v>
      </c>
      <c r="F16" s="5">
        <f t="shared" si="1"/>
        <v>99.99999701976779</v>
      </c>
      <c r="G16" s="5">
        <f t="shared" si="1"/>
        <v>99.999998569488497</v>
      </c>
      <c r="H16" s="6">
        <f>+H15+H14+H13+H12</f>
        <v>99.999996066093445</v>
      </c>
      <c r="I16" s="5">
        <f>SUM(I12:I15)</f>
        <v>99.999997854232788</v>
      </c>
    </row>
    <row r="17" spans="2:9" ht="14.25" customHeight="1" x14ac:dyDescent="0.25">
      <c r="B17" s="25" t="s">
        <v>13</v>
      </c>
      <c r="C17" s="14" t="s">
        <v>8</v>
      </c>
      <c r="D17" s="15">
        <f>+[1]Cuadro_6!E40+[1]Cuadro_6!E41+[1]Cuadro_6!E42</f>
        <v>15.579703330993649</v>
      </c>
      <c r="E17" s="15">
        <f>+[1]Cuadro_6!F40+[1]Cuadro_6!F41+[1]Cuadro_6!F42</f>
        <v>16.446437358856201</v>
      </c>
      <c r="F17" s="15">
        <f>+[1]Cuadro_6!G40+[1]Cuadro_6!G41+[1]Cuadro_6!G42</f>
        <v>17.09142971038818</v>
      </c>
      <c r="G17" s="15">
        <f>+[1]Cuadro_6!H40+[1]Cuadro_6!H41+[1]Cuadro_6!H42</f>
        <v>15.786730051040649</v>
      </c>
      <c r="H17" s="16">
        <f>+[1]Cuadro_6!I40+[1]Cuadro_6!I41+[1]Cuadro_6!I42</f>
        <v>16.987337827682495</v>
      </c>
      <c r="I17" s="15">
        <f>+[3]Contrib_26_area!$B$17+[3]Contrib_26_area!$B$18+[3]Contrib_26_area!$B$19</f>
        <v>18.070427894592285</v>
      </c>
    </row>
    <row r="18" spans="2:9" ht="14.25" customHeight="1" x14ac:dyDescent="0.25">
      <c r="B18" s="25"/>
      <c r="C18" s="14" t="s">
        <v>9</v>
      </c>
      <c r="D18" s="15">
        <f>+[1]Cuadro_6!E43+[1]Cuadro_6!E44+[1]Cuadro_6!E45+[1]Cuadro_6!E46</f>
        <v>32.57622146606451</v>
      </c>
      <c r="E18" s="15">
        <f>+[1]Cuadro_6!F43+[1]Cuadro_6!F44+[1]Cuadro_6!F45+[1]Cuadro_6!F46</f>
        <v>33.010232448577895</v>
      </c>
      <c r="F18" s="15">
        <f>+[1]Cuadro_6!G43+[1]Cuadro_6!G44+[1]Cuadro_6!G45+[1]Cuadro_6!G46</f>
        <v>31.987502098083532</v>
      </c>
      <c r="G18" s="15">
        <f>+[1]Cuadro_6!H43+[1]Cuadro_6!H44+[1]Cuadro_6!H45+[1]Cuadro_6!H46</f>
        <v>32.170800209045431</v>
      </c>
      <c r="H18" s="16">
        <f>+[1]Cuadro_6!I43+[1]Cuadro_6!I44+[1]Cuadro_6!I45+[1]Cuadro_6!I46</f>
        <v>29.735440254211426</v>
      </c>
      <c r="I18" s="15">
        <f>+[3]Contrib_26_area!$B$20+[3]Contrib_26_area!$B$21+[3]Contrib_26_area!$B$22+[3]Contrib_26_area!$B$23</f>
        <v>29.218833684921265</v>
      </c>
    </row>
    <row r="19" spans="2:9" x14ac:dyDescent="0.25">
      <c r="B19" s="25"/>
      <c r="C19" s="17" t="s">
        <v>10</v>
      </c>
      <c r="D19" s="15">
        <f>+[1]Cuadro_6!E47+[1]Cuadro_6!E48+[1]Cuadro_6!E49+[1]Cuadro_6!E50+[1]Cuadro_6!E51</f>
        <v>17.539930999278997</v>
      </c>
      <c r="E19" s="15">
        <f>+[1]Cuadro_6!F47+[1]Cuadro_6!F48+[1]Cuadro_6!F49+[1]Cuadro_6!F50+[1]Cuadro_6!F51</f>
        <v>17.809959173202518</v>
      </c>
      <c r="F19" s="15">
        <f>+[1]Cuadro_6!G47+[1]Cuadro_6!G48+[1]Cuadro_6!G49+[1]Cuadro_6!G50+[1]Cuadro_6!G51</f>
        <v>18.249244570732131</v>
      </c>
      <c r="G19" s="15">
        <f>+[1]Cuadro_6!H47+[1]Cuadro_6!H48+[1]Cuadro_6!H49+[1]Cuadro_6!H50+[1]Cuadro_6!H51</f>
        <v>20.22982740402222</v>
      </c>
      <c r="H19" s="16">
        <f>+[1]Cuadro_6!I47+[1]Cuadro_6!I48+[1]Cuadro_6!I49+[1]Cuadro_6!I50+[1]Cuadro_6!I51</f>
        <v>20.049114108085632</v>
      </c>
      <c r="I19" s="15">
        <f>+[3]Contrib_26_area!$B$24+[3]Contrib_26_area!$B$25+[3]Contrib_26_area!$B$26+[3]Contrib_26_area!$B$27+[3]Contrib_26_area!$B$28</f>
        <v>19.522670805454254</v>
      </c>
    </row>
    <row r="20" spans="2:9" x14ac:dyDescent="0.25">
      <c r="B20" s="25"/>
      <c r="C20" s="17" t="s">
        <v>11</v>
      </c>
      <c r="D20" s="15">
        <f>+[1]Cuadro_6!E52+[1]Cuadro_6!E53+[1]Cuadro_6!E54</f>
        <v>34.30414199829098</v>
      </c>
      <c r="E20" s="15">
        <f>+[1]Cuadro_6!F52+[1]Cuadro_6!F53+[1]Cuadro_6!F54</f>
        <v>32.73337030410768</v>
      </c>
      <c r="F20" s="15">
        <f>+[1]Cuadro_6!G52+[1]Cuadro_6!G53+[1]Cuadro_6!G54</f>
        <v>32.671820640563929</v>
      </c>
      <c r="G20" s="15">
        <f>+[1]Cuadro_6!H52+[1]Cuadro_6!H53+[1]Cuadro_6!H54</f>
        <v>31.812638759613009</v>
      </c>
      <c r="H20" s="16">
        <f>+[1]Cuadro_6!I52+[1]Cuadro_6!I53+[1]Cuadro_6!I54</f>
        <v>33.228102684020996</v>
      </c>
      <c r="I20" s="15">
        <f>+[3]Contrib_26_area!$B$29+[3]Contrib_26_area!$B$30+[3]Contrib_26_area!$B$31</f>
        <v>33.188064575195313</v>
      </c>
    </row>
    <row r="21" spans="2:9" x14ac:dyDescent="0.25">
      <c r="B21" s="25"/>
      <c r="C21" s="8" t="s">
        <v>3</v>
      </c>
      <c r="D21" s="9">
        <f>+SUM(D17:D20)</f>
        <v>99.999997794628143</v>
      </c>
      <c r="E21" s="9">
        <f t="shared" ref="E21:G21" si="2">+SUM(E17:E20)</f>
        <v>99.999999284744291</v>
      </c>
      <c r="F21" s="9">
        <f t="shared" si="2"/>
        <v>99.999997019767761</v>
      </c>
      <c r="G21" s="9">
        <f t="shared" si="2"/>
        <v>99.999996423721313</v>
      </c>
      <c r="H21" s="10">
        <f>+H20+H19+H18+H17</f>
        <v>99.999994874000549</v>
      </c>
      <c r="I21" s="9">
        <f>SUM(I17:I20)</f>
        <v>99.999996960163116</v>
      </c>
    </row>
    <row r="22" spans="2:9" x14ac:dyDescent="0.25">
      <c r="B22" s="18" t="s">
        <v>4</v>
      </c>
      <c r="C22" s="19"/>
      <c r="D22" s="20"/>
      <c r="E22" s="19"/>
      <c r="F22" s="19"/>
      <c r="G22" s="19"/>
      <c r="H22" s="19"/>
      <c r="I22" s="18"/>
    </row>
    <row r="23" spans="2:9" x14ac:dyDescent="0.25">
      <c r="B23" s="18" t="s">
        <v>5</v>
      </c>
      <c r="C23" s="18"/>
      <c r="D23" s="18"/>
      <c r="E23" s="18"/>
      <c r="F23" s="21"/>
      <c r="G23" s="18"/>
      <c r="H23" s="18"/>
      <c r="I23" s="18"/>
    </row>
    <row r="24" spans="2:9" x14ac:dyDescent="0.25">
      <c r="B24" s="22" t="s">
        <v>6</v>
      </c>
      <c r="C24" s="18"/>
      <c r="D24" s="23"/>
      <c r="E24" s="18"/>
      <c r="F24" s="21"/>
      <c r="G24" s="18"/>
      <c r="H24" s="18"/>
      <c r="I24" s="18"/>
    </row>
  </sheetData>
  <mergeCells count="4">
    <mergeCell ref="B3:I4"/>
    <mergeCell ref="B7:B11"/>
    <mergeCell ref="B12:B16"/>
    <mergeCell ref="B17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Gómez</dc:creator>
  <cp:lastModifiedBy>Beatriz Gómez</cp:lastModifiedBy>
  <dcterms:created xsi:type="dcterms:W3CDTF">2024-07-16T14:59:45Z</dcterms:created>
  <dcterms:modified xsi:type="dcterms:W3CDTF">2024-07-16T17:17:32Z</dcterms:modified>
</cp:coreProperties>
</file>